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jh4g13\Dropbox\Alpha Team\Alex Hately\Labwork\ASRS\Sr separation\LSC Data\"/>
    </mc:Choice>
  </mc:AlternateContent>
  <bookViews>
    <workbookView xWindow="0" yWindow="0" windowWidth="19440" windowHeight="12330" activeTab="1"/>
  </bookViews>
  <sheets>
    <sheet name="LSC" sheetId="1" r:id="rId1"/>
    <sheet name="Cer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2" i="1" l="1"/>
  <c r="C32" i="2"/>
  <c r="C26" i="2"/>
  <c r="D27" i="1"/>
  <c r="I21" i="2"/>
  <c r="C19" i="2"/>
  <c r="D3" i="2" l="1"/>
  <c r="D4" i="2"/>
  <c r="D5" i="2"/>
  <c r="D6" i="2"/>
  <c r="D7" i="2"/>
  <c r="D8" i="2"/>
  <c r="D9" i="2"/>
  <c r="D10" i="2"/>
  <c r="D11" i="2"/>
  <c r="D12" i="2"/>
  <c r="D13" i="2"/>
  <c r="D14" i="2"/>
  <c r="D15" i="2"/>
  <c r="D2" i="2"/>
  <c r="C20" i="1"/>
  <c r="D3" i="1" l="1"/>
  <c r="D4" i="1"/>
  <c r="D5" i="1"/>
  <c r="D6" i="1"/>
  <c r="D7" i="1"/>
  <c r="D8" i="1"/>
  <c r="D9" i="1"/>
  <c r="D10" i="1"/>
  <c r="D11" i="1"/>
  <c r="D12" i="1"/>
  <c r="D13" i="1"/>
  <c r="D14" i="1"/>
  <c r="D15" i="1"/>
  <c r="D2" i="1"/>
</calcChain>
</file>

<file path=xl/sharedStrings.xml><?xml version="1.0" encoding="utf-8"?>
<sst xmlns="http://schemas.openxmlformats.org/spreadsheetml/2006/main" count="31" uniqueCount="19">
  <si>
    <t>Counts per minute</t>
  </si>
  <si>
    <t>Date and time</t>
  </si>
  <si>
    <t>1-e^-lambdat</t>
  </si>
  <si>
    <t>time-start time (hours)</t>
  </si>
  <si>
    <t>CPM</t>
  </si>
  <si>
    <t>11/06/2018 13.34</t>
  </si>
  <si>
    <t xml:space="preserve">Time - start time (hours) </t>
  </si>
  <si>
    <t>1-e^-lambda*t</t>
  </si>
  <si>
    <t>Empty weight</t>
  </si>
  <si>
    <t>Weight with sr-90 eluate</t>
  </si>
  <si>
    <t>Weight of eluate</t>
  </si>
  <si>
    <t>Sr-90 2 AJH</t>
  </si>
  <si>
    <t>Sr-90 1 AJH</t>
  </si>
  <si>
    <t>Calib 2 Cerenkov</t>
  </si>
  <si>
    <t>Weight with sr-90 tracer</t>
  </si>
  <si>
    <t>Calib 2 LSC</t>
  </si>
  <si>
    <t>Weight of tracer 378</t>
  </si>
  <si>
    <t xml:space="preserve">Date taken </t>
  </si>
  <si>
    <t>Date counted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</si>
</sst>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22" fontId="0" fillId="0" borderId="0" xfId="0" applyNumberFormat="1"/>
    <xf numFmtId="0" fontId="0" fillId="0" borderId="0" xfId="0" applyNumberFormat="1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Sr-90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LSC!$A$3:$A$15</c:f>
              <c:numCache>
                <c:formatCode>m/d/yyyy\ h:mm</c:formatCode>
                <c:ptCount val="13"/>
                <c:pt idx="0">
                  <c:v>43252.697916666664</c:v>
                </c:pt>
                <c:pt idx="1">
                  <c:v>43252.811111111114</c:v>
                </c:pt>
                <c:pt idx="2">
                  <c:v>43255.504166666666</c:v>
                </c:pt>
                <c:pt idx="3">
                  <c:v>43255.745833333334</c:v>
                </c:pt>
                <c:pt idx="4">
                  <c:v>43256.59097222222</c:v>
                </c:pt>
                <c:pt idx="5">
                  <c:v>43257.525000000001</c:v>
                </c:pt>
                <c:pt idx="6">
                  <c:v>43257.980555555558</c:v>
                </c:pt>
                <c:pt idx="7">
                  <c:v>43258.519444444442</c:v>
                </c:pt>
                <c:pt idx="8">
                  <c:v>43259.061805555553</c:v>
                </c:pt>
                <c:pt idx="9">
                  <c:v>43259.512499999997</c:v>
                </c:pt>
                <c:pt idx="10">
                  <c:v>43259.601388888892</c:v>
                </c:pt>
                <c:pt idx="11">
                  <c:v>43262.46597222222</c:v>
                </c:pt>
                <c:pt idx="12">
                  <c:v>43262.588194444441</c:v>
                </c:pt>
              </c:numCache>
            </c:numRef>
          </c:xVal>
          <c:yVal>
            <c:numRef>
              <c:f>LSC!$B$3:$B$15</c:f>
              <c:numCache>
                <c:formatCode>General</c:formatCode>
                <c:ptCount val="13"/>
                <c:pt idx="1">
                  <c:v>472.39</c:v>
                </c:pt>
                <c:pt idx="2">
                  <c:v>614.72</c:v>
                </c:pt>
                <c:pt idx="3">
                  <c:v>614.75</c:v>
                </c:pt>
                <c:pt idx="4">
                  <c:v>652.77</c:v>
                </c:pt>
                <c:pt idx="5">
                  <c:v>667.2</c:v>
                </c:pt>
                <c:pt idx="6">
                  <c:v>668.16</c:v>
                </c:pt>
                <c:pt idx="7">
                  <c:v>681.57</c:v>
                </c:pt>
                <c:pt idx="8">
                  <c:v>690.79</c:v>
                </c:pt>
                <c:pt idx="9">
                  <c:v>697.55</c:v>
                </c:pt>
                <c:pt idx="10">
                  <c:v>696.04</c:v>
                </c:pt>
                <c:pt idx="11">
                  <c:v>718.5</c:v>
                </c:pt>
                <c:pt idx="12">
                  <c:v>717.44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DD9-4207-9022-A31FC05D0C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2183680"/>
        <c:axId val="102185600"/>
      </c:scatterChart>
      <c:valAx>
        <c:axId val="1021836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m/d/yyyy\ 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2185600"/>
        <c:crosses val="autoZero"/>
        <c:crossBetween val="midCat"/>
      </c:valAx>
      <c:valAx>
        <c:axId val="1021856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21836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1-e^(-lambda*t)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0867270006549729"/>
                  <c:y val="-1.0009159412258223E-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LSC!$D$4:$D$15</c:f>
              <c:numCache>
                <c:formatCode>General</c:formatCode>
                <c:ptCount val="12"/>
                <c:pt idx="0">
                  <c:v>0.29503428544895383</c:v>
                </c:pt>
                <c:pt idx="1">
                  <c:v>0.65048228119739471</c:v>
                </c:pt>
                <c:pt idx="2">
                  <c:v>0.67072982384250901</c:v>
                </c:pt>
                <c:pt idx="3">
                  <c:v>0.73640292805291918</c:v>
                </c:pt>
                <c:pt idx="4">
                  <c:v>0.79284967340457702</c:v>
                </c:pt>
                <c:pt idx="5">
                  <c:v>0.81603541054679796</c:v>
                </c:pt>
                <c:pt idx="6">
                  <c:v>0.84012680234032144</c:v>
                </c:pt>
                <c:pt idx="7">
                  <c:v>0.86113848228276701</c:v>
                </c:pt>
                <c:pt idx="8">
                  <c:v>0.87652047443868852</c:v>
                </c:pt>
                <c:pt idx="9">
                  <c:v>0.87933639465189239</c:v>
                </c:pt>
                <c:pt idx="10">
                  <c:v>0.94275548600340731</c:v>
                </c:pt>
                <c:pt idx="11">
                  <c:v>0.944561530096649</c:v>
                </c:pt>
              </c:numCache>
            </c:numRef>
          </c:xVal>
          <c:yVal>
            <c:numRef>
              <c:f>LSC!$B$4:$B$15</c:f>
              <c:numCache>
                <c:formatCode>General</c:formatCode>
                <c:ptCount val="12"/>
                <c:pt idx="0">
                  <c:v>472.39</c:v>
                </c:pt>
                <c:pt idx="1">
                  <c:v>614.72</c:v>
                </c:pt>
                <c:pt idx="2">
                  <c:v>614.75</c:v>
                </c:pt>
                <c:pt idx="3">
                  <c:v>652.77</c:v>
                </c:pt>
                <c:pt idx="4">
                  <c:v>667.2</c:v>
                </c:pt>
                <c:pt idx="5">
                  <c:v>668.16</c:v>
                </c:pt>
                <c:pt idx="6">
                  <c:v>681.57</c:v>
                </c:pt>
                <c:pt idx="7">
                  <c:v>690.79</c:v>
                </c:pt>
                <c:pt idx="8">
                  <c:v>697.55</c:v>
                </c:pt>
                <c:pt idx="9">
                  <c:v>696.04</c:v>
                </c:pt>
                <c:pt idx="10">
                  <c:v>718.5</c:v>
                </c:pt>
                <c:pt idx="11">
                  <c:v>717.44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49A-47AB-B13F-2F1FAE3CB1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3814272"/>
        <c:axId val="103815808"/>
      </c:scatterChart>
      <c:valAx>
        <c:axId val="1038142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3815808"/>
        <c:crosses val="autoZero"/>
        <c:crossBetween val="midCat"/>
      </c:valAx>
      <c:valAx>
        <c:axId val="1038158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38142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Cer!$B$1</c:f>
              <c:strCache>
                <c:ptCount val="1"/>
                <c:pt idx="0">
                  <c:v>CPM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strRef>
              <c:f>Cer!$A$2:$A$15</c:f>
              <c:strCache>
                <c:ptCount val="14"/>
                <c:pt idx="0">
                  <c:v>31/05/2018 11:00</c:v>
                </c:pt>
                <c:pt idx="1">
                  <c:v>01/06/2018 16:12</c:v>
                </c:pt>
                <c:pt idx="2">
                  <c:v>01/06/2018 18:55</c:v>
                </c:pt>
                <c:pt idx="3">
                  <c:v>04/06/2018 11:33</c:v>
                </c:pt>
                <c:pt idx="4">
                  <c:v>04/06/2018 17:21</c:v>
                </c:pt>
                <c:pt idx="5">
                  <c:v>05/06/2018 13:38</c:v>
                </c:pt>
                <c:pt idx="6">
                  <c:v>06/06/2018 02:03</c:v>
                </c:pt>
                <c:pt idx="7">
                  <c:v>06/06/2018 22:59</c:v>
                </c:pt>
                <c:pt idx="8">
                  <c:v>07/06/2018 11:55</c:v>
                </c:pt>
                <c:pt idx="9">
                  <c:v>08/06/2018 00:57</c:v>
                </c:pt>
                <c:pt idx="10">
                  <c:v>08/06/2018 11:45</c:v>
                </c:pt>
                <c:pt idx="11">
                  <c:v>08/06/2018 13:53</c:v>
                </c:pt>
                <c:pt idx="12">
                  <c:v>11/06/2018 10:38</c:v>
                </c:pt>
                <c:pt idx="13">
                  <c:v>11/06/2018 13.34</c:v>
                </c:pt>
              </c:strCache>
            </c:strRef>
          </c:xVal>
          <c:yVal>
            <c:numRef>
              <c:f>Cer!$B$2:$B$15</c:f>
              <c:numCache>
                <c:formatCode>General</c:formatCode>
                <c:ptCount val="14"/>
                <c:pt idx="0">
                  <c:v>0</c:v>
                </c:pt>
                <c:pt idx="1">
                  <c:v>69.98</c:v>
                </c:pt>
                <c:pt idx="2">
                  <c:v>75.3</c:v>
                </c:pt>
                <c:pt idx="3">
                  <c:v>162.58000000000001</c:v>
                </c:pt>
                <c:pt idx="4">
                  <c:v>169.98</c:v>
                </c:pt>
                <c:pt idx="5">
                  <c:v>181.69</c:v>
                </c:pt>
                <c:pt idx="6">
                  <c:v>197.31</c:v>
                </c:pt>
                <c:pt idx="7">
                  <c:v>203.8</c:v>
                </c:pt>
                <c:pt idx="8">
                  <c:v>209.67</c:v>
                </c:pt>
                <c:pt idx="9">
                  <c:v>212.74</c:v>
                </c:pt>
                <c:pt idx="10">
                  <c:v>218.95</c:v>
                </c:pt>
                <c:pt idx="11">
                  <c:v>217.99</c:v>
                </c:pt>
                <c:pt idx="12">
                  <c:v>231.54</c:v>
                </c:pt>
                <c:pt idx="13">
                  <c:v>230.11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4D8-4F58-8ACE-DDEF63CC12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3869824"/>
        <c:axId val="103548032"/>
      </c:scatterChart>
      <c:valAx>
        <c:axId val="1038698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m/d/yyyy\ h:mm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3548032"/>
        <c:crosses val="autoZero"/>
        <c:crossBetween val="midCat"/>
      </c:valAx>
      <c:valAx>
        <c:axId val="1035480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38698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Cer!$D$1</c:f>
              <c:strCache>
                <c:ptCount val="1"/>
                <c:pt idx="0">
                  <c:v>1-e^-lambda*t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trendlineType val="linear"/>
            <c:dispRSqr val="0"/>
            <c:dispEq val="1"/>
            <c:trendlineLbl>
              <c:layout>
                <c:manualLayout>
                  <c:x val="-0.19537489063867017"/>
                  <c:y val="8.8425925925925929E-3"/>
                </c:manualLayout>
              </c:layout>
              <c:numFmt formatCode="General" sourceLinked="0"/>
            </c:trendlineLbl>
          </c:trendline>
          <c:xVal>
            <c:numRef>
              <c:f>Cer!$D$2:$D$15</c:f>
              <c:numCache>
                <c:formatCode>General</c:formatCode>
                <c:ptCount val="14"/>
                <c:pt idx="0">
                  <c:v>0</c:v>
                </c:pt>
                <c:pt idx="1">
                  <c:v>0.27048982787991238</c:v>
                </c:pt>
                <c:pt idx="2">
                  <c:v>0.28943858721226745</c:v>
                </c:pt>
                <c:pt idx="3">
                  <c:v>0.64770796800396524</c:v>
                </c:pt>
                <c:pt idx="4">
                  <c:v>0.66944350892627291</c:v>
                </c:pt>
                <c:pt idx="5">
                  <c:v>0.73431061400098063</c:v>
                </c:pt>
                <c:pt idx="6">
                  <c:v>0.76832789481319863</c:v>
                </c:pt>
                <c:pt idx="7">
                  <c:v>0.81457518303846932</c:v>
                </c:pt>
                <c:pt idx="8">
                  <c:v>0.83885780137790245</c:v>
                </c:pt>
                <c:pt idx="9">
                  <c:v>0.860051420356158</c:v>
                </c:pt>
                <c:pt idx="10">
                  <c:v>0.87560772924391428</c:v>
                </c:pt>
                <c:pt idx="11">
                  <c:v>0.8783786216570616</c:v>
                </c:pt>
                <c:pt idx="12">
                  <c:v>0.942301105003851</c:v>
                </c:pt>
                <c:pt idx="13">
                  <c:v>0.94412148465631107</c:v>
                </c:pt>
              </c:numCache>
            </c:numRef>
          </c:xVal>
          <c:yVal>
            <c:numRef>
              <c:f>Cer!$B$2:$B$15</c:f>
              <c:numCache>
                <c:formatCode>General</c:formatCode>
                <c:ptCount val="14"/>
                <c:pt idx="0">
                  <c:v>0</c:v>
                </c:pt>
                <c:pt idx="1">
                  <c:v>69.98</c:v>
                </c:pt>
                <c:pt idx="2">
                  <c:v>75.3</c:v>
                </c:pt>
                <c:pt idx="3">
                  <c:v>162.58000000000001</c:v>
                </c:pt>
                <c:pt idx="4">
                  <c:v>169.98</c:v>
                </c:pt>
                <c:pt idx="5">
                  <c:v>181.69</c:v>
                </c:pt>
                <c:pt idx="6">
                  <c:v>197.31</c:v>
                </c:pt>
                <c:pt idx="7">
                  <c:v>203.8</c:v>
                </c:pt>
                <c:pt idx="8">
                  <c:v>209.67</c:v>
                </c:pt>
                <c:pt idx="9">
                  <c:v>212.74</c:v>
                </c:pt>
                <c:pt idx="10">
                  <c:v>218.95</c:v>
                </c:pt>
                <c:pt idx="11">
                  <c:v>217.99</c:v>
                </c:pt>
                <c:pt idx="12">
                  <c:v>231.54</c:v>
                </c:pt>
                <c:pt idx="13">
                  <c:v>230.11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632-40BE-A8C3-D069FC0408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3588608"/>
        <c:axId val="103590144"/>
      </c:scatterChart>
      <c:valAx>
        <c:axId val="1035886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3590144"/>
        <c:crosses val="autoZero"/>
        <c:crossBetween val="midCat"/>
      </c:valAx>
      <c:valAx>
        <c:axId val="1035901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35886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333375</xdr:colOff>
      <xdr:row>11</xdr:row>
      <xdr:rowOff>152399</xdr:rowOff>
    </xdr:from>
    <xdr:to>
      <xdr:col>26</xdr:col>
      <xdr:colOff>581025</xdr:colOff>
      <xdr:row>31</xdr:row>
      <xdr:rowOff>47624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152400</xdr:colOff>
      <xdr:row>5</xdr:row>
      <xdr:rowOff>161924</xdr:rowOff>
    </xdr:from>
    <xdr:to>
      <xdr:col>13</xdr:col>
      <xdr:colOff>504825</xdr:colOff>
      <xdr:row>22</xdr:row>
      <xdr:rowOff>171449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247651</xdr:colOff>
      <xdr:row>4</xdr:row>
      <xdr:rowOff>38100</xdr:rowOff>
    </xdr:from>
    <xdr:to>
      <xdr:col>28</xdr:col>
      <xdr:colOff>200025</xdr:colOff>
      <xdr:row>25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180975</xdr:colOff>
      <xdr:row>2</xdr:row>
      <xdr:rowOff>104775</xdr:rowOff>
    </xdr:from>
    <xdr:to>
      <xdr:col>12</xdr:col>
      <xdr:colOff>485775</xdr:colOff>
      <xdr:row>16</xdr:row>
      <xdr:rowOff>180975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topLeftCell="B1" workbookViewId="0">
      <selection activeCell="I34" sqref="I34"/>
    </sheetView>
  </sheetViews>
  <sheetFormatPr defaultRowHeight="15" x14ac:dyDescent="0.25"/>
  <cols>
    <col min="1" max="1" width="15.85546875" bestFit="1" customWidth="1"/>
    <col min="2" max="2" width="17.7109375" bestFit="1" customWidth="1"/>
    <col min="3" max="3" width="27.5703125" customWidth="1"/>
    <col min="4" max="4" width="19" bestFit="1" customWidth="1"/>
    <col min="5" max="6" width="15.85546875" bestFit="1" customWidth="1"/>
  </cols>
  <sheetData>
    <row r="1" spans="1:4" x14ac:dyDescent="0.25">
      <c r="A1" t="s">
        <v>1</v>
      </c>
      <c r="B1" t="s">
        <v>0</v>
      </c>
      <c r="C1" t="s">
        <v>3</v>
      </c>
      <c r="D1" t="s">
        <v>2</v>
      </c>
    </row>
    <row r="2" spans="1:4" x14ac:dyDescent="0.25">
      <c r="A2" s="1">
        <v>43251.458333333336</v>
      </c>
      <c r="C2" s="2">
        <v>0</v>
      </c>
      <c r="D2">
        <f>1-EXP(-$C$20*C2)</f>
        <v>0</v>
      </c>
    </row>
    <row r="3" spans="1:4" x14ac:dyDescent="0.25">
      <c r="A3" s="1">
        <v>43252.697916666664</v>
      </c>
      <c r="C3" s="2">
        <v>29.45</v>
      </c>
      <c r="D3">
        <f>1-EXP(-$C$20*C3)</f>
        <v>0.27309247277558957</v>
      </c>
    </row>
    <row r="4" spans="1:4" x14ac:dyDescent="0.25">
      <c r="A4" s="1">
        <v>43252.811111111114</v>
      </c>
      <c r="B4">
        <v>472.39</v>
      </c>
      <c r="C4" s="2">
        <v>32.28</v>
      </c>
      <c r="D4">
        <f t="shared" ref="D4:D15" si="0">1-EXP(-$C$20*C4)</f>
        <v>0.29503428544895383</v>
      </c>
    </row>
    <row r="5" spans="1:4" x14ac:dyDescent="0.25">
      <c r="A5" s="1">
        <v>43255.504166666666</v>
      </c>
      <c r="B5">
        <v>614.72</v>
      </c>
      <c r="C5" s="2">
        <v>97.06</v>
      </c>
      <c r="D5">
        <f t="shared" si="0"/>
        <v>0.65048228119739471</v>
      </c>
    </row>
    <row r="6" spans="1:4" x14ac:dyDescent="0.25">
      <c r="A6" s="1">
        <v>43255.745833333334</v>
      </c>
      <c r="B6">
        <v>614.75</v>
      </c>
      <c r="C6" s="2">
        <v>102.57</v>
      </c>
      <c r="D6">
        <f t="shared" si="0"/>
        <v>0.67072982384250901</v>
      </c>
    </row>
    <row r="7" spans="1:4" x14ac:dyDescent="0.25">
      <c r="A7" s="1">
        <v>43256.59097222222</v>
      </c>
      <c r="B7">
        <v>652.77</v>
      </c>
      <c r="C7" s="2">
        <v>123.11</v>
      </c>
      <c r="D7">
        <f t="shared" si="0"/>
        <v>0.73640292805291918</v>
      </c>
    </row>
    <row r="8" spans="1:4" x14ac:dyDescent="0.25">
      <c r="A8" s="1">
        <v>43257.525000000001</v>
      </c>
      <c r="B8">
        <v>667.2</v>
      </c>
      <c r="C8" s="2">
        <v>145.36000000000001</v>
      </c>
      <c r="D8">
        <f t="shared" si="0"/>
        <v>0.79284967340457702</v>
      </c>
    </row>
    <row r="9" spans="1:4" x14ac:dyDescent="0.25">
      <c r="A9" s="1">
        <v>43257.980555555558</v>
      </c>
      <c r="B9">
        <v>668.16</v>
      </c>
      <c r="C9" s="2">
        <v>156.32</v>
      </c>
      <c r="D9">
        <f t="shared" si="0"/>
        <v>0.81603541054679796</v>
      </c>
    </row>
    <row r="10" spans="1:4" x14ac:dyDescent="0.25">
      <c r="A10" s="1">
        <v>43258.519444444442</v>
      </c>
      <c r="B10">
        <v>681.57</v>
      </c>
      <c r="C10" s="2">
        <v>169.28</v>
      </c>
      <c r="D10">
        <f t="shared" si="0"/>
        <v>0.84012680234032144</v>
      </c>
    </row>
    <row r="11" spans="1:4" x14ac:dyDescent="0.25">
      <c r="A11" s="1">
        <v>43259.061805555553</v>
      </c>
      <c r="B11">
        <v>690.79</v>
      </c>
      <c r="C11" s="2">
        <v>182.29</v>
      </c>
      <c r="D11">
        <f t="shared" si="0"/>
        <v>0.86113848228276701</v>
      </c>
    </row>
    <row r="12" spans="1:4" x14ac:dyDescent="0.25">
      <c r="A12" s="1">
        <v>43259.512499999997</v>
      </c>
      <c r="B12">
        <v>697.55</v>
      </c>
      <c r="C12" s="2">
        <v>193.13</v>
      </c>
      <c r="D12">
        <f t="shared" si="0"/>
        <v>0.87652047443868852</v>
      </c>
    </row>
    <row r="13" spans="1:4" x14ac:dyDescent="0.25">
      <c r="A13" s="1">
        <v>43259.601388888892</v>
      </c>
      <c r="B13">
        <v>696.04</v>
      </c>
      <c r="C13" s="2">
        <v>195.26</v>
      </c>
      <c r="D13">
        <f t="shared" si="0"/>
        <v>0.87933639465189239</v>
      </c>
    </row>
    <row r="14" spans="1:4" x14ac:dyDescent="0.25">
      <c r="A14" s="1">
        <v>43262.46597222222</v>
      </c>
      <c r="B14">
        <v>718.5</v>
      </c>
      <c r="C14" s="2">
        <v>264.11</v>
      </c>
      <c r="D14">
        <f t="shared" si="0"/>
        <v>0.94275548600340731</v>
      </c>
    </row>
    <row r="15" spans="1:4" x14ac:dyDescent="0.25">
      <c r="A15" s="1">
        <v>43262.588194444441</v>
      </c>
      <c r="B15">
        <v>717.44</v>
      </c>
      <c r="C15" s="2">
        <v>267.07</v>
      </c>
      <c r="D15">
        <f t="shared" si="0"/>
        <v>0.944561530096649</v>
      </c>
    </row>
    <row r="20" spans="2:7" x14ac:dyDescent="0.25">
      <c r="C20">
        <f>LN(2)/(64)</f>
        <v>1.0830424696249145E-2</v>
      </c>
    </row>
    <row r="25" spans="2:7" x14ac:dyDescent="0.25">
      <c r="B25" s="3" t="s">
        <v>11</v>
      </c>
      <c r="C25" s="3"/>
      <c r="D25" s="3"/>
    </row>
    <row r="26" spans="2:7" x14ac:dyDescent="0.25">
      <c r="B26" t="s">
        <v>8</v>
      </c>
      <c r="C26" t="s">
        <v>9</v>
      </c>
      <c r="D26" t="s">
        <v>10</v>
      </c>
    </row>
    <row r="27" spans="2:7" x14ac:dyDescent="0.25">
      <c r="B27">
        <v>6.3037000000000001</v>
      </c>
      <c r="C27">
        <v>11.8689</v>
      </c>
      <c r="D27">
        <f>C27-B27</f>
        <v>5.5651999999999999</v>
      </c>
    </row>
    <row r="30" spans="2:7" x14ac:dyDescent="0.25">
      <c r="B30" s="3" t="s">
        <v>15</v>
      </c>
      <c r="C30" s="3"/>
      <c r="D30" s="3"/>
    </row>
    <row r="31" spans="2:7" x14ac:dyDescent="0.25">
      <c r="B31" t="s">
        <v>8</v>
      </c>
      <c r="C31" t="s">
        <v>14</v>
      </c>
      <c r="D31" t="s">
        <v>16</v>
      </c>
      <c r="E31" t="s">
        <v>17</v>
      </c>
      <c r="F31" t="s">
        <v>18</v>
      </c>
      <c r="G31" t="s">
        <v>4</v>
      </c>
    </row>
    <row r="32" spans="2:7" x14ac:dyDescent="0.25">
      <c r="B32">
        <v>6.2446000000000002</v>
      </c>
      <c r="C32">
        <v>6.2675999999999998</v>
      </c>
      <c r="D32">
        <f>C32-B32</f>
        <v>2.2999999999999687E-2</v>
      </c>
      <c r="E32" s="1">
        <v>43291.472222222219</v>
      </c>
      <c r="F32" s="1">
        <v>43294.963194444441</v>
      </c>
      <c r="G32">
        <v>820</v>
      </c>
    </row>
  </sheetData>
  <mergeCells count="2">
    <mergeCell ref="B25:D25"/>
    <mergeCell ref="B30:D30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2"/>
  <sheetViews>
    <sheetView tabSelected="1" workbookViewId="0">
      <selection activeCell="K32" sqref="K32"/>
    </sheetView>
  </sheetViews>
  <sheetFormatPr defaultRowHeight="15" x14ac:dyDescent="0.25"/>
  <cols>
    <col min="1" max="1" width="15.85546875" bestFit="1" customWidth="1"/>
    <col min="2" max="2" width="23.140625" bestFit="1" customWidth="1"/>
    <col min="3" max="3" width="23.28515625" bestFit="1" customWidth="1"/>
    <col min="4" max="4" width="25" customWidth="1"/>
    <col min="5" max="5" width="15.85546875" bestFit="1" customWidth="1"/>
  </cols>
  <sheetData>
    <row r="1" spans="1:4" x14ac:dyDescent="0.25">
      <c r="A1" t="s">
        <v>1</v>
      </c>
      <c r="B1" t="s">
        <v>4</v>
      </c>
      <c r="C1" t="s">
        <v>6</v>
      </c>
      <c r="D1" t="s">
        <v>7</v>
      </c>
    </row>
    <row r="2" spans="1:4" x14ac:dyDescent="0.25">
      <c r="A2" s="1">
        <v>43251.458333333336</v>
      </c>
      <c r="B2">
        <v>0</v>
      </c>
      <c r="C2">
        <v>0</v>
      </c>
      <c r="D2">
        <f>1-EXP(-$C$19*C2)</f>
        <v>0</v>
      </c>
    </row>
    <row r="3" spans="1:4" x14ac:dyDescent="0.25">
      <c r="A3" s="1">
        <v>43252.675000000003</v>
      </c>
      <c r="B3">
        <v>69.98</v>
      </c>
      <c r="C3">
        <v>29.12</v>
      </c>
      <c r="D3">
        <f t="shared" ref="D3:D15" si="0">1-EXP(-$C$19*C3)</f>
        <v>0.27048982787991238</v>
      </c>
    </row>
    <row r="4" spans="1:4" x14ac:dyDescent="0.25">
      <c r="A4" s="1">
        <v>43252.788194444445</v>
      </c>
      <c r="B4">
        <v>75.3</v>
      </c>
      <c r="C4">
        <v>31.55</v>
      </c>
      <c r="D4">
        <f t="shared" si="0"/>
        <v>0.28943858721226745</v>
      </c>
    </row>
    <row r="5" spans="1:4" x14ac:dyDescent="0.25">
      <c r="A5" s="1">
        <v>43255.481249999997</v>
      </c>
      <c r="B5">
        <v>162.58000000000001</v>
      </c>
      <c r="C5">
        <v>96.33</v>
      </c>
      <c r="D5">
        <f t="shared" si="0"/>
        <v>0.64770796800396524</v>
      </c>
    </row>
    <row r="6" spans="1:4" x14ac:dyDescent="0.25">
      <c r="A6" s="1">
        <v>43255.722916666666</v>
      </c>
      <c r="B6">
        <v>169.98</v>
      </c>
      <c r="C6">
        <v>102.21</v>
      </c>
      <c r="D6">
        <f t="shared" si="0"/>
        <v>0.66944350892627291</v>
      </c>
    </row>
    <row r="7" spans="1:4" x14ac:dyDescent="0.25">
      <c r="A7" s="1">
        <v>43256.568055555559</v>
      </c>
      <c r="B7">
        <v>181.69</v>
      </c>
      <c r="C7">
        <v>122.38</v>
      </c>
      <c r="D7">
        <f t="shared" si="0"/>
        <v>0.73431061400098063</v>
      </c>
    </row>
    <row r="8" spans="1:4" x14ac:dyDescent="0.25">
      <c r="A8" s="1">
        <v>43257.085416666669</v>
      </c>
      <c r="B8">
        <v>197.31</v>
      </c>
      <c r="C8">
        <v>135.03</v>
      </c>
      <c r="D8">
        <f t="shared" si="0"/>
        <v>0.76832789481319863</v>
      </c>
    </row>
    <row r="9" spans="1:4" x14ac:dyDescent="0.25">
      <c r="A9" s="1">
        <v>43257.957638888889</v>
      </c>
      <c r="B9">
        <v>203.8</v>
      </c>
      <c r="C9">
        <v>155.59</v>
      </c>
      <c r="D9">
        <f t="shared" si="0"/>
        <v>0.81457518303846932</v>
      </c>
    </row>
    <row r="10" spans="1:4" x14ac:dyDescent="0.25">
      <c r="A10" s="1">
        <v>43258.496527777781</v>
      </c>
      <c r="B10">
        <v>209.67</v>
      </c>
      <c r="C10">
        <v>168.55</v>
      </c>
      <c r="D10">
        <f t="shared" si="0"/>
        <v>0.83885780137790245</v>
      </c>
    </row>
    <row r="11" spans="1:4" x14ac:dyDescent="0.25">
      <c r="A11" s="1">
        <v>43259.039583333331</v>
      </c>
      <c r="B11">
        <v>212.74</v>
      </c>
      <c r="C11">
        <v>181.57</v>
      </c>
      <c r="D11">
        <f t="shared" si="0"/>
        <v>0.860051420356158</v>
      </c>
    </row>
    <row r="12" spans="1:4" x14ac:dyDescent="0.25">
      <c r="A12" s="1">
        <v>43259.489583333336</v>
      </c>
      <c r="B12">
        <v>218.95</v>
      </c>
      <c r="C12">
        <v>192.45</v>
      </c>
      <c r="D12">
        <f t="shared" si="0"/>
        <v>0.87560772924391428</v>
      </c>
    </row>
    <row r="13" spans="1:4" x14ac:dyDescent="0.25">
      <c r="A13" s="1">
        <v>43259.578472222223</v>
      </c>
      <c r="B13">
        <v>217.99</v>
      </c>
      <c r="C13">
        <v>194.53</v>
      </c>
      <c r="D13">
        <f t="shared" si="0"/>
        <v>0.8783786216570616</v>
      </c>
    </row>
    <row r="14" spans="1:4" x14ac:dyDescent="0.25">
      <c r="A14" s="1">
        <v>43262.443055555559</v>
      </c>
      <c r="B14">
        <v>231.54</v>
      </c>
      <c r="C14">
        <v>263.38</v>
      </c>
      <c r="D14">
        <f t="shared" si="0"/>
        <v>0.942301105003851</v>
      </c>
    </row>
    <row r="15" spans="1:4" x14ac:dyDescent="0.25">
      <c r="A15" t="s">
        <v>5</v>
      </c>
      <c r="B15">
        <v>230.11</v>
      </c>
      <c r="C15">
        <v>266.33999999999997</v>
      </c>
      <c r="D15">
        <f t="shared" si="0"/>
        <v>0.94412148465631107</v>
      </c>
    </row>
    <row r="19" spans="1:9" x14ac:dyDescent="0.25">
      <c r="C19">
        <f>LN(2)/(64)</f>
        <v>1.0830424696249145E-2</v>
      </c>
    </row>
    <row r="21" spans="1:9" x14ac:dyDescent="0.25">
      <c r="I21">
        <f>245/378</f>
        <v>0.64814814814814814</v>
      </c>
    </row>
    <row r="24" spans="1:9" x14ac:dyDescent="0.25">
      <c r="A24" s="3" t="s">
        <v>12</v>
      </c>
      <c r="B24" s="3"/>
      <c r="C24" s="3"/>
    </row>
    <row r="25" spans="1:9" x14ac:dyDescent="0.25">
      <c r="A25" t="s">
        <v>8</v>
      </c>
      <c r="B25" t="s">
        <v>9</v>
      </c>
      <c r="C25" t="s">
        <v>10</v>
      </c>
    </row>
    <row r="26" spans="1:9" x14ac:dyDescent="0.25">
      <c r="A26">
        <v>6.3098000000000001</v>
      </c>
      <c r="B26">
        <v>11.5845</v>
      </c>
      <c r="C26">
        <f>B26-A26</f>
        <v>5.2747000000000002</v>
      </c>
    </row>
    <row r="30" spans="1:9" x14ac:dyDescent="0.25">
      <c r="A30" s="3" t="s">
        <v>13</v>
      </c>
      <c r="B30" s="3"/>
      <c r="C30" s="3"/>
    </row>
    <row r="31" spans="1:9" x14ac:dyDescent="0.25">
      <c r="A31" t="s">
        <v>8</v>
      </c>
      <c r="B31" t="s">
        <v>14</v>
      </c>
      <c r="C31" t="s">
        <v>10</v>
      </c>
      <c r="D31" t="s">
        <v>17</v>
      </c>
      <c r="E31" t="s">
        <v>18</v>
      </c>
      <c r="F31" t="s">
        <v>4</v>
      </c>
    </row>
    <row r="32" spans="1:9" x14ac:dyDescent="0.25">
      <c r="A32">
        <v>6.3483999999999998</v>
      </c>
      <c r="B32">
        <v>6.3714000000000004</v>
      </c>
      <c r="C32">
        <f>B32-A32</f>
        <v>2.3000000000000576E-2</v>
      </c>
      <c r="D32" s="1">
        <v>43291.472222222219</v>
      </c>
      <c r="E32" s="1">
        <v>43294.94027777778</v>
      </c>
      <c r="F32">
        <v>263</v>
      </c>
    </row>
  </sheetData>
  <mergeCells count="2">
    <mergeCell ref="A24:C24"/>
    <mergeCell ref="A30:C30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LSC</vt:lpstr>
      <vt:lpstr>Cer</vt:lpstr>
    </vt:vector>
  </TitlesOfParts>
  <Company>University of Southampton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Hately</dc:creator>
  <cp:lastModifiedBy>Alexander Hately</cp:lastModifiedBy>
  <dcterms:created xsi:type="dcterms:W3CDTF">2018-07-09T09:50:27Z</dcterms:created>
  <dcterms:modified xsi:type="dcterms:W3CDTF">2018-07-17T15:22:02Z</dcterms:modified>
</cp:coreProperties>
</file>